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56" yWindow="5112" windowWidth="14256" windowHeight="4428" activeTab="1"/>
  </bookViews>
  <sheets>
    <sheet name="时间分配" sheetId="5" r:id="rId1"/>
    <sheet name="专业名称" sheetId="20" r:id="rId2"/>
  </sheets>
  <calcPr calcId="145621"/>
</workbook>
</file>

<file path=xl/calcChain.xml><?xml version="1.0" encoding="utf-8"?>
<calcChain xmlns="http://schemas.openxmlformats.org/spreadsheetml/2006/main">
  <c r="G8" i="20"/>
  <c r="H8" s="1"/>
  <c r="G9"/>
  <c r="H9" s="1"/>
  <c r="G10"/>
  <c r="H10" s="1"/>
  <c r="G12"/>
  <c r="H12" s="1"/>
  <c r="G13"/>
  <c r="H13" s="1"/>
  <c r="G14"/>
  <c r="H14" s="1"/>
  <c r="G15"/>
  <c r="H15" s="1"/>
  <c r="G17"/>
  <c r="H17" s="1"/>
  <c r="G18"/>
  <c r="H18" s="1"/>
  <c r="G21"/>
  <c r="H21" s="1"/>
  <c r="G22"/>
  <c r="H22" s="1"/>
  <c r="G24"/>
  <c r="H24" s="1"/>
  <c r="G26"/>
  <c r="H26" s="1"/>
  <c r="G27"/>
  <c r="H27" s="1"/>
  <c r="G28"/>
  <c r="H28" s="1"/>
  <c r="G29"/>
  <c r="H29" s="1"/>
  <c r="G31"/>
  <c r="H31" s="1"/>
  <c r="F33" l="1"/>
  <c r="I33"/>
  <c r="J33"/>
  <c r="K33"/>
  <c r="L33"/>
  <c r="M33"/>
  <c r="N33"/>
  <c r="O33"/>
  <c r="E33"/>
  <c r="G32"/>
  <c r="G30" l="1"/>
  <c r="H30" s="1"/>
  <c r="G45"/>
  <c r="H45" s="1"/>
  <c r="G46"/>
  <c r="H46" s="1"/>
  <c r="G47"/>
  <c r="H47" s="1"/>
  <c r="G48"/>
  <c r="H48" s="1"/>
  <c r="G49"/>
  <c r="H49" s="1"/>
  <c r="G50"/>
  <c r="G52"/>
  <c r="H52" s="1"/>
  <c r="G36"/>
  <c r="H36" s="1"/>
  <c r="G37"/>
  <c r="H37" s="1"/>
  <c r="G39"/>
  <c r="H39" s="1"/>
  <c r="G40"/>
  <c r="H40" s="1"/>
  <c r="G41"/>
  <c r="H41" s="1"/>
  <c r="G42"/>
  <c r="H42" s="1"/>
  <c r="G35"/>
  <c r="H35" s="1"/>
  <c r="G57"/>
  <c r="I57" s="1"/>
  <c r="I58" s="1"/>
  <c r="H54"/>
  <c r="H58" s="1"/>
  <c r="G11"/>
  <c r="H11" s="1"/>
  <c r="G16"/>
  <c r="H16" s="1"/>
  <c r="G20"/>
  <c r="H20" s="1"/>
  <c r="G23"/>
  <c r="H23" s="1"/>
  <c r="G25"/>
  <c r="H25" s="1"/>
  <c r="G7"/>
  <c r="H7" s="1"/>
  <c r="F58"/>
  <c r="J58"/>
  <c r="K58"/>
  <c r="L58"/>
  <c r="M58"/>
  <c r="N58"/>
  <c r="O58"/>
  <c r="E58"/>
  <c r="F53"/>
  <c r="I53"/>
  <c r="J53"/>
  <c r="K53"/>
  <c r="L53"/>
  <c r="M53"/>
  <c r="N53"/>
  <c r="O53"/>
  <c r="F43"/>
  <c r="I43"/>
  <c r="J43"/>
  <c r="K43"/>
  <c r="L43"/>
  <c r="M43"/>
  <c r="N43"/>
  <c r="O43"/>
  <c r="E53"/>
  <c r="E43"/>
  <c r="D10" i="5"/>
  <c r="K10"/>
  <c r="J10"/>
  <c r="I10"/>
  <c r="H10"/>
  <c r="G10"/>
  <c r="F10"/>
  <c r="E10"/>
  <c r="C10"/>
  <c r="B10"/>
  <c r="O60" i="20" l="1"/>
  <c r="K60"/>
  <c r="J60"/>
  <c r="G33"/>
  <c r="H33"/>
  <c r="G53"/>
  <c r="G58"/>
  <c r="N60"/>
  <c r="I60"/>
  <c r="M60"/>
  <c r="F60"/>
  <c r="E60"/>
  <c r="H43"/>
  <c r="L60"/>
  <c r="H53"/>
  <c r="G43"/>
  <c r="H60" l="1"/>
  <c r="G60"/>
  <c r="G44" s="1"/>
  <c r="G34" l="1"/>
  <c r="G59"/>
</calcChain>
</file>

<file path=xl/comments1.xml><?xml version="1.0" encoding="utf-8"?>
<comments xmlns="http://schemas.openxmlformats.org/spreadsheetml/2006/main">
  <authors>
    <author>王克新</author>
  </authors>
  <commentList>
    <comment ref="A2" authorId="0">
      <text>
        <r>
          <rPr>
            <sz val="9"/>
            <color indexed="81"/>
            <rFont val="宋体"/>
            <family val="3"/>
            <charset val="134"/>
          </rPr>
          <t>表内含有公式，自动计算</t>
        </r>
      </text>
    </comment>
  </commentList>
</comments>
</file>

<file path=xl/sharedStrings.xml><?xml version="1.0" encoding="utf-8"?>
<sst xmlns="http://schemas.openxmlformats.org/spreadsheetml/2006/main" count="150" uniqueCount="140">
  <si>
    <t>一</t>
  </si>
  <si>
    <t>二</t>
  </si>
  <si>
    <t>三</t>
  </si>
  <si>
    <t>四</t>
  </si>
  <si>
    <t>五</t>
  </si>
  <si>
    <t>六</t>
  </si>
  <si>
    <t>第一学年</t>
  </si>
  <si>
    <t>第二学年</t>
  </si>
  <si>
    <t>第三学年</t>
  </si>
  <si>
    <t>教学活动时间分配（按周分配）</t>
    <phoneticPr fontId="2" type="noConversion"/>
  </si>
  <si>
    <t>集中教育</t>
    <phoneticPr fontId="2" type="noConversion"/>
  </si>
  <si>
    <t>理论教学</t>
    <phoneticPr fontId="2" type="noConversion"/>
  </si>
  <si>
    <t>考试</t>
    <phoneticPr fontId="2" type="noConversion"/>
  </si>
  <si>
    <t>机动</t>
    <phoneticPr fontId="2" type="noConversion"/>
  </si>
  <si>
    <t>假期</t>
    <phoneticPr fontId="2" type="noConversion"/>
  </si>
  <si>
    <t>合计</t>
    <phoneticPr fontId="2" type="noConversion"/>
  </si>
  <si>
    <t>军训</t>
    <phoneticPr fontId="2" type="noConversion"/>
  </si>
  <si>
    <t>入学</t>
    <phoneticPr fontId="2" type="noConversion"/>
  </si>
  <si>
    <t>毕业</t>
    <phoneticPr fontId="2" type="noConversion"/>
  </si>
  <si>
    <t>教学实训</t>
    <phoneticPr fontId="2" type="noConversion"/>
  </si>
  <si>
    <t>合计</t>
    <phoneticPr fontId="2" type="noConversion"/>
  </si>
  <si>
    <t>　分类　　　　学期</t>
    <phoneticPr fontId="2" type="noConversion"/>
  </si>
  <si>
    <t>顶岗实习</t>
    <phoneticPr fontId="2" type="noConversion"/>
  </si>
  <si>
    <t>实践教学</t>
    <phoneticPr fontId="2" type="noConversion"/>
  </si>
  <si>
    <t>序号</t>
    <phoneticPr fontId="6" type="noConversion"/>
  </si>
  <si>
    <t>考试</t>
    <phoneticPr fontId="6" type="noConversion"/>
  </si>
  <si>
    <t>考查</t>
    <phoneticPr fontId="6" type="noConversion"/>
  </si>
  <si>
    <t>学时合计</t>
    <phoneticPr fontId="6" type="noConversion"/>
  </si>
  <si>
    <t>各学期周学时分配</t>
    <phoneticPr fontId="6" type="noConversion"/>
  </si>
  <si>
    <t>备注</t>
    <phoneticPr fontId="6" type="noConversion"/>
  </si>
  <si>
    <t>理论教学</t>
    <phoneticPr fontId="6" type="noConversion"/>
  </si>
  <si>
    <t>实验实训</t>
    <phoneticPr fontId="6" type="noConversion"/>
  </si>
  <si>
    <t>18周</t>
    <phoneticPr fontId="6" type="noConversion"/>
  </si>
  <si>
    <t>合计</t>
    <phoneticPr fontId="6" type="noConversion"/>
  </si>
  <si>
    <t>模块分类</t>
    <phoneticPr fontId="6" type="noConversion"/>
  </si>
  <si>
    <t>学期课程与代码</t>
    <phoneticPr fontId="6" type="noConversion"/>
  </si>
  <si>
    <t>学期课程代码</t>
    <phoneticPr fontId="6" type="noConversion"/>
  </si>
  <si>
    <t>学期课程名称</t>
    <phoneticPr fontId="6" type="noConversion"/>
  </si>
  <si>
    <t>学时分配</t>
    <phoneticPr fontId="6" type="noConversion"/>
  </si>
  <si>
    <t>公共基础模块</t>
    <phoneticPr fontId="6" type="noConversion"/>
  </si>
  <si>
    <t>实践模块</t>
    <phoneticPr fontId="6" type="noConversion"/>
  </si>
  <si>
    <t>上海市工商外国语学校</t>
    <phoneticPr fontId="2" type="noConversion"/>
  </si>
  <si>
    <t>小计</t>
    <phoneticPr fontId="2" type="noConversion"/>
  </si>
  <si>
    <t>小计</t>
    <phoneticPr fontId="2" type="noConversion"/>
  </si>
  <si>
    <t>0101010302</t>
  </si>
  <si>
    <t>0101010303</t>
  </si>
  <si>
    <t>0101010304</t>
  </si>
  <si>
    <t>0101010902</t>
  </si>
  <si>
    <t>0101010903</t>
  </si>
  <si>
    <t>0101010904</t>
  </si>
  <si>
    <t>0101010905</t>
  </si>
  <si>
    <t>0101010101</t>
  </si>
  <si>
    <t>语文（一）</t>
  </si>
  <si>
    <t>0101010102</t>
  </si>
  <si>
    <t>语文（二）</t>
  </si>
  <si>
    <t>0101010103</t>
  </si>
  <si>
    <t>语文（三）</t>
  </si>
  <si>
    <t>0101010202</t>
  </si>
  <si>
    <t>0101010203</t>
  </si>
  <si>
    <t>0101010802</t>
  </si>
  <si>
    <t>0301010302</t>
  </si>
  <si>
    <t>0301010303</t>
  </si>
  <si>
    <t>0301010304</t>
  </si>
  <si>
    <t>0301010305</t>
  </si>
  <si>
    <t>05010129</t>
  </si>
  <si>
    <t>05010130</t>
  </si>
  <si>
    <t>05010201</t>
  </si>
  <si>
    <t>05010111</t>
  </si>
  <si>
    <t>计算机辅助设计与制造</t>
  </si>
  <si>
    <t>05010122</t>
  </si>
  <si>
    <t>数控专业英语</t>
  </si>
  <si>
    <t>0101010301</t>
    <phoneticPr fontId="4" type="noConversion"/>
  </si>
  <si>
    <t>德育（一）</t>
    <phoneticPr fontId="4" type="noConversion"/>
  </si>
  <si>
    <t>德育（二）</t>
    <phoneticPr fontId="4" type="noConversion"/>
  </si>
  <si>
    <t>德育（三）</t>
    <phoneticPr fontId="4" type="noConversion"/>
  </si>
  <si>
    <t>德育（四）</t>
    <phoneticPr fontId="4" type="noConversion"/>
  </si>
  <si>
    <t>0101010901</t>
    <phoneticPr fontId="4" type="noConversion"/>
  </si>
  <si>
    <t>体育与健身（一）</t>
    <phoneticPr fontId="4" type="noConversion"/>
  </si>
  <si>
    <t>体育与健身（二）</t>
    <phoneticPr fontId="4" type="noConversion"/>
  </si>
  <si>
    <t>体育与健身（三）</t>
    <phoneticPr fontId="4" type="noConversion"/>
  </si>
  <si>
    <t>体育与健身（四）</t>
    <phoneticPr fontId="4" type="noConversion"/>
  </si>
  <si>
    <t>体育与健身（五）</t>
    <phoneticPr fontId="4" type="noConversion"/>
  </si>
  <si>
    <t>0101010201</t>
    <phoneticPr fontId="4" type="noConversion"/>
  </si>
  <si>
    <t>数学（一）</t>
    <phoneticPr fontId="4" type="noConversion"/>
  </si>
  <si>
    <t>数学（二）</t>
    <phoneticPr fontId="4" type="noConversion"/>
  </si>
  <si>
    <t>数学（三）</t>
    <phoneticPr fontId="4" type="noConversion"/>
  </si>
  <si>
    <t>0101010801</t>
    <phoneticPr fontId="4" type="noConversion"/>
  </si>
  <si>
    <t>信息技术（一）</t>
    <phoneticPr fontId="4" type="noConversion"/>
  </si>
  <si>
    <t>信息技术（二）</t>
    <phoneticPr fontId="4" type="noConversion"/>
  </si>
  <si>
    <t>0301010301</t>
    <phoneticPr fontId="4" type="noConversion"/>
  </si>
  <si>
    <t>公共英语（一）</t>
    <phoneticPr fontId="4" type="noConversion"/>
  </si>
  <si>
    <t>公共英语（二）</t>
    <phoneticPr fontId="4" type="noConversion"/>
  </si>
  <si>
    <t>公共英语（三）</t>
    <phoneticPr fontId="4" type="noConversion"/>
  </si>
  <si>
    <t>公共英语（四）</t>
    <phoneticPr fontId="4" type="noConversion"/>
  </si>
  <si>
    <t>公共英语（五）</t>
    <phoneticPr fontId="4" type="noConversion"/>
  </si>
  <si>
    <t>数控车编程与加工</t>
    <phoneticPr fontId="2" type="noConversion"/>
  </si>
  <si>
    <t>数控铣编程与加工</t>
    <phoneticPr fontId="2" type="noConversion"/>
  </si>
  <si>
    <t>数控加工工艺</t>
    <phoneticPr fontId="2" type="noConversion"/>
  </si>
  <si>
    <t>05010101</t>
  </si>
  <si>
    <t>CAD初级</t>
  </si>
  <si>
    <t>05010124</t>
  </si>
  <si>
    <t>电工电子技术基础</t>
    <phoneticPr fontId="2" type="noConversion"/>
  </si>
  <si>
    <t>05010132</t>
  </si>
  <si>
    <t>05010202</t>
  </si>
  <si>
    <t>05010203</t>
  </si>
  <si>
    <t>数控实训</t>
  </si>
  <si>
    <t>05010204</t>
  </si>
  <si>
    <t>数控中级实训</t>
  </si>
  <si>
    <r>
      <t>9</t>
    </r>
    <r>
      <rPr>
        <sz val="9"/>
        <rFont val="SimSun"/>
        <charset val="134"/>
      </rPr>
      <t>9020201</t>
    </r>
    <phoneticPr fontId="2" type="noConversion"/>
  </si>
  <si>
    <t>PROE应用</t>
    <phoneticPr fontId="2" type="noConversion"/>
  </si>
  <si>
    <t>机床电气控制基础</t>
    <phoneticPr fontId="2" type="noConversion"/>
  </si>
  <si>
    <t>普车实习</t>
    <phoneticPr fontId="4" type="noConversion"/>
  </si>
  <si>
    <t>20周</t>
    <phoneticPr fontId="6" type="noConversion"/>
  </si>
  <si>
    <t>计算机操作员</t>
    <phoneticPr fontId="2" type="noConversion"/>
  </si>
  <si>
    <t>比例</t>
    <phoneticPr fontId="2" type="noConversion"/>
  </si>
  <si>
    <t>05010135</t>
  </si>
  <si>
    <t>比例</t>
    <phoneticPr fontId="2" type="noConversion"/>
  </si>
  <si>
    <t>四</t>
    <phoneticPr fontId="2" type="noConversion"/>
  </si>
  <si>
    <t>四</t>
    <phoneticPr fontId="2" type="noConversion"/>
  </si>
  <si>
    <t>0301012001</t>
  </si>
  <si>
    <t>英语视听说（一）</t>
  </si>
  <si>
    <t>0301012002</t>
  </si>
  <si>
    <t>英语视听说（二）</t>
    <phoneticPr fontId="2" type="noConversion"/>
  </si>
  <si>
    <t>专业核心课程</t>
    <phoneticPr fontId="6" type="noConversion"/>
  </si>
  <si>
    <t>数控基础知识</t>
    <phoneticPr fontId="2" type="noConversion"/>
  </si>
  <si>
    <t>0501013801</t>
  </si>
  <si>
    <t>制图与公差测量（一）</t>
  </si>
  <si>
    <t>05010104</t>
    <phoneticPr fontId="4" type="noConversion"/>
  </si>
  <si>
    <t>机械工程基础</t>
    <phoneticPr fontId="4" type="noConversion"/>
  </si>
  <si>
    <t>专业拓展课程</t>
    <phoneticPr fontId="2" type="noConversion"/>
  </si>
  <si>
    <t>制图与公差测量（二）</t>
    <phoneticPr fontId="2" type="noConversion"/>
  </si>
  <si>
    <t>0501013802</t>
    <phoneticPr fontId="2" type="noConversion"/>
  </si>
  <si>
    <t>数控技术应用专业教学进程表（2015级）</t>
    <phoneticPr fontId="2" type="noConversion"/>
  </si>
  <si>
    <t>0101010104</t>
    <phoneticPr fontId="2" type="noConversion"/>
  </si>
  <si>
    <t>语文（四）</t>
    <phoneticPr fontId="2" type="noConversion"/>
  </si>
  <si>
    <t>就业指导</t>
    <phoneticPr fontId="4" type="noConversion"/>
  </si>
  <si>
    <t>三维造型设计</t>
    <phoneticPr fontId="2" type="noConversion"/>
  </si>
  <si>
    <t>数控车程序编制与调试</t>
    <phoneticPr fontId="2" type="noConversion"/>
  </si>
  <si>
    <t>数控铣程序编制与调试</t>
    <phoneticPr fontId="2" type="noConversion"/>
  </si>
  <si>
    <t>05010128</t>
    <phoneticPr fontId="2" type="noConversion"/>
  </si>
</sst>
</file>

<file path=xl/styles.xml><?xml version="1.0" encoding="utf-8"?>
<styleSheet xmlns="http://schemas.openxmlformats.org/spreadsheetml/2006/main">
  <fonts count="14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SimSun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i/>
      <sz val="9"/>
      <name val="宋体"/>
      <family val="3"/>
      <charset val="134"/>
    </font>
    <font>
      <sz val="12"/>
      <name val="宋体"/>
      <family val="3"/>
      <charset val="134"/>
    </font>
    <font>
      <sz val="9"/>
      <color indexed="81"/>
      <name val="宋体"/>
      <family val="3"/>
      <charset val="134"/>
    </font>
    <font>
      <sz val="8"/>
      <name val="宋体"/>
      <family val="3"/>
      <charset val="134"/>
    </font>
    <font>
      <sz val="10"/>
      <name val="SimSun"/>
      <charset val="134"/>
    </font>
    <font>
      <sz val="9"/>
      <name val="宋体"/>
      <family val="3"/>
      <charset val="134"/>
    </font>
    <font>
      <sz val="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/>
    </xf>
    <xf numFmtId="49" fontId="4" fillId="0" borderId="3" xfId="0" applyNumberFormat="1" applyFont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J20" sqref="J20"/>
    </sheetView>
  </sheetViews>
  <sheetFormatPr defaultColWidth="9" defaultRowHeight="12"/>
  <cols>
    <col min="1" max="1" width="6.19921875" style="2" customWidth="1"/>
    <col min="2" max="2" width="6.8984375" style="2" customWidth="1"/>
    <col min="3" max="3" width="6.5" style="2" customWidth="1"/>
    <col min="4" max="4" width="6.19921875" style="2" customWidth="1"/>
    <col min="5" max="6" width="7.3984375" style="2" customWidth="1"/>
    <col min="7" max="7" width="7.8984375" style="2" customWidth="1"/>
    <col min="8" max="8" width="5.3984375" style="2" customWidth="1"/>
    <col min="9" max="10" width="6.09765625" style="2" customWidth="1"/>
    <col min="11" max="11" width="7.5" style="2" customWidth="1"/>
    <col min="12" max="16384" width="9" style="2"/>
  </cols>
  <sheetData>
    <row r="1" spans="1:11" ht="22.5" customHeight="1">
      <c r="A1" s="52" t="s">
        <v>9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ht="14.25" customHeight="1">
      <c r="A2" s="53" t="s">
        <v>21</v>
      </c>
      <c r="B2" s="54" t="s">
        <v>10</v>
      </c>
      <c r="C2" s="54"/>
      <c r="D2" s="54"/>
      <c r="E2" s="54" t="s">
        <v>11</v>
      </c>
      <c r="F2" s="54" t="s">
        <v>23</v>
      </c>
      <c r="G2" s="54"/>
      <c r="H2" s="54" t="s">
        <v>12</v>
      </c>
      <c r="I2" s="54" t="s">
        <v>13</v>
      </c>
      <c r="J2" s="54" t="s">
        <v>14</v>
      </c>
      <c r="K2" s="54" t="s">
        <v>15</v>
      </c>
    </row>
    <row r="3" spans="1:11">
      <c r="A3" s="53"/>
      <c r="B3" s="1" t="s">
        <v>16</v>
      </c>
      <c r="C3" s="1" t="s">
        <v>17</v>
      </c>
      <c r="D3" s="1" t="s">
        <v>18</v>
      </c>
      <c r="E3" s="54"/>
      <c r="F3" s="1" t="s">
        <v>19</v>
      </c>
      <c r="G3" s="1" t="s">
        <v>22</v>
      </c>
      <c r="H3" s="54"/>
      <c r="I3" s="54"/>
      <c r="J3" s="54"/>
      <c r="K3" s="54"/>
    </row>
    <row r="4" spans="1:11">
      <c r="A4" s="1">
        <v>1</v>
      </c>
      <c r="B4" s="1">
        <v>1</v>
      </c>
      <c r="C4" s="1">
        <v>1</v>
      </c>
      <c r="D4" s="1"/>
      <c r="E4" s="1"/>
      <c r="F4" s="1">
        <v>4</v>
      </c>
      <c r="G4" s="1"/>
      <c r="H4" s="1">
        <v>1</v>
      </c>
      <c r="I4" s="1">
        <v>1</v>
      </c>
      <c r="J4" s="1">
        <v>4</v>
      </c>
      <c r="K4" s="1">
        <v>24</v>
      </c>
    </row>
    <row r="5" spans="1:11">
      <c r="A5" s="1">
        <v>2</v>
      </c>
      <c r="B5" s="1"/>
      <c r="C5" s="1"/>
      <c r="D5" s="1"/>
      <c r="E5" s="1"/>
      <c r="F5" s="1">
        <v>4</v>
      </c>
      <c r="G5" s="1"/>
      <c r="H5" s="1">
        <v>1</v>
      </c>
      <c r="I5" s="1">
        <v>1</v>
      </c>
      <c r="J5" s="1">
        <v>8</v>
      </c>
      <c r="K5" s="1">
        <v>28</v>
      </c>
    </row>
    <row r="6" spans="1:11">
      <c r="A6" s="1">
        <v>3</v>
      </c>
      <c r="B6" s="1"/>
      <c r="C6" s="1"/>
      <c r="D6" s="1"/>
      <c r="E6" s="1"/>
      <c r="F6" s="1">
        <v>4</v>
      </c>
      <c r="G6" s="1"/>
      <c r="H6" s="1">
        <v>1</v>
      </c>
      <c r="I6" s="1">
        <v>1</v>
      </c>
      <c r="J6" s="1">
        <v>4</v>
      </c>
      <c r="K6" s="1">
        <v>24</v>
      </c>
    </row>
    <row r="7" spans="1:11">
      <c r="A7" s="1">
        <v>4</v>
      </c>
      <c r="B7" s="1"/>
      <c r="C7" s="1"/>
      <c r="D7" s="1"/>
      <c r="E7" s="1"/>
      <c r="F7" s="1">
        <v>4</v>
      </c>
      <c r="G7" s="1"/>
      <c r="H7" s="1">
        <v>1</v>
      </c>
      <c r="I7" s="1">
        <v>1</v>
      </c>
      <c r="J7" s="1">
        <v>8</v>
      </c>
      <c r="K7" s="1">
        <v>28</v>
      </c>
    </row>
    <row r="8" spans="1:11">
      <c r="A8" s="1">
        <v>5</v>
      </c>
      <c r="B8" s="1"/>
      <c r="C8" s="1"/>
      <c r="D8" s="1"/>
      <c r="E8" s="1"/>
      <c r="F8" s="1"/>
      <c r="G8" s="1"/>
      <c r="H8" s="1">
        <v>1</v>
      </c>
      <c r="I8" s="1">
        <v>1</v>
      </c>
      <c r="J8" s="1">
        <v>4</v>
      </c>
      <c r="K8" s="1">
        <v>24</v>
      </c>
    </row>
    <row r="9" spans="1:11">
      <c r="A9" s="1">
        <v>6</v>
      </c>
      <c r="B9" s="1"/>
      <c r="C9" s="1"/>
      <c r="D9" s="1">
        <v>1</v>
      </c>
      <c r="E9" s="1"/>
      <c r="F9" s="1"/>
      <c r="G9" s="1">
        <v>20</v>
      </c>
      <c r="H9" s="1"/>
      <c r="I9" s="1"/>
      <c r="J9" s="1">
        <v>8</v>
      </c>
      <c r="K9" s="1">
        <v>28</v>
      </c>
    </row>
    <row r="10" spans="1:11">
      <c r="A10" s="1" t="s">
        <v>20</v>
      </c>
      <c r="B10" s="1">
        <f t="shared" ref="B10:K10" si="0">SUM(B4:B9)</f>
        <v>1</v>
      </c>
      <c r="C10" s="1">
        <f t="shared" si="0"/>
        <v>1</v>
      </c>
      <c r="D10" s="1">
        <f t="shared" si="0"/>
        <v>1</v>
      </c>
      <c r="E10" s="1">
        <f t="shared" si="0"/>
        <v>0</v>
      </c>
      <c r="F10" s="1">
        <f t="shared" si="0"/>
        <v>16</v>
      </c>
      <c r="G10" s="1">
        <f t="shared" si="0"/>
        <v>20</v>
      </c>
      <c r="H10" s="1">
        <f t="shared" si="0"/>
        <v>5</v>
      </c>
      <c r="I10" s="1">
        <f t="shared" si="0"/>
        <v>5</v>
      </c>
      <c r="J10" s="1">
        <f t="shared" si="0"/>
        <v>36</v>
      </c>
      <c r="K10" s="1">
        <f t="shared" si="0"/>
        <v>156</v>
      </c>
    </row>
  </sheetData>
  <mergeCells count="9">
    <mergeCell ref="A1:K1"/>
    <mergeCell ref="A2:A3"/>
    <mergeCell ref="B2:D2"/>
    <mergeCell ref="E2:E3"/>
    <mergeCell ref="K2:K3"/>
    <mergeCell ref="F2:G2"/>
    <mergeCell ref="H2:H3"/>
    <mergeCell ref="I2:I3"/>
    <mergeCell ref="J2:J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1"/>
  <sheetViews>
    <sheetView tabSelected="1" topLeftCell="A4" zoomScale="118" zoomScaleNormal="118" workbookViewId="0">
      <selection activeCell="R50" sqref="R50"/>
    </sheetView>
  </sheetViews>
  <sheetFormatPr defaultColWidth="9" defaultRowHeight="21.75" customHeight="1"/>
  <cols>
    <col min="1" max="1" width="3.8984375" style="7" customWidth="1"/>
    <col min="2" max="2" width="3.09765625" style="7" customWidth="1"/>
    <col min="3" max="3" width="10.5" style="7" customWidth="1"/>
    <col min="4" max="4" width="17.3984375" style="6" customWidth="1"/>
    <col min="5" max="5" width="3.09765625" style="6" customWidth="1"/>
    <col min="6" max="6" width="2.8984375" style="6" customWidth="1"/>
    <col min="7" max="7" width="4.59765625" style="6" customWidth="1"/>
    <col min="8" max="8" width="4.5" style="6" customWidth="1"/>
    <col min="9" max="9" width="4.59765625" style="6" customWidth="1"/>
    <col min="10" max="10" width="3.3984375" style="6" customWidth="1"/>
    <col min="11" max="11" width="3.5" style="6" customWidth="1"/>
    <col min="12" max="12" width="3.5" style="47" customWidth="1"/>
    <col min="13" max="14" width="3.5" style="6" customWidth="1"/>
    <col min="15" max="15" width="3.3984375" style="6" customWidth="1"/>
    <col min="16" max="16" width="8" style="6" customWidth="1"/>
    <col min="17" max="16384" width="9" style="6"/>
  </cols>
  <sheetData>
    <row r="1" spans="1:16" ht="15.75" customHeight="1">
      <c r="A1" s="55" t="s">
        <v>41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s="13" customFormat="1" ht="15.75" customHeight="1">
      <c r="A2" s="62" t="s">
        <v>132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6" ht="16.5" customHeight="1">
      <c r="A3" s="67" t="s">
        <v>34</v>
      </c>
      <c r="B3" s="67" t="s">
        <v>24</v>
      </c>
      <c r="C3" s="69" t="s">
        <v>35</v>
      </c>
      <c r="D3" s="69"/>
      <c r="E3" s="69" t="s">
        <v>25</v>
      </c>
      <c r="F3" s="69" t="s">
        <v>26</v>
      </c>
      <c r="G3" s="69" t="s">
        <v>27</v>
      </c>
      <c r="H3" s="69" t="s">
        <v>38</v>
      </c>
      <c r="I3" s="69"/>
      <c r="J3" s="70" t="s">
        <v>28</v>
      </c>
      <c r="K3" s="71"/>
      <c r="L3" s="71"/>
      <c r="M3" s="71"/>
      <c r="N3" s="71"/>
      <c r="O3" s="71"/>
      <c r="P3" s="69" t="s">
        <v>29</v>
      </c>
    </row>
    <row r="4" spans="1:16" ht="15.75" customHeight="1">
      <c r="A4" s="68"/>
      <c r="B4" s="68"/>
      <c r="C4" s="69" t="s">
        <v>36</v>
      </c>
      <c r="D4" s="69" t="s">
        <v>37</v>
      </c>
      <c r="E4" s="69"/>
      <c r="F4" s="69"/>
      <c r="G4" s="69"/>
      <c r="H4" s="69" t="s">
        <v>30</v>
      </c>
      <c r="I4" s="69" t="s">
        <v>31</v>
      </c>
      <c r="J4" s="74" t="s">
        <v>6</v>
      </c>
      <c r="K4" s="74"/>
      <c r="L4" s="72" t="s">
        <v>7</v>
      </c>
      <c r="M4" s="73"/>
      <c r="N4" s="72" t="s">
        <v>8</v>
      </c>
      <c r="O4" s="73"/>
      <c r="P4" s="69"/>
    </row>
    <row r="5" spans="1:16" ht="15.75" customHeight="1">
      <c r="A5" s="68"/>
      <c r="B5" s="68"/>
      <c r="C5" s="69"/>
      <c r="D5" s="69"/>
      <c r="E5" s="69"/>
      <c r="F5" s="69"/>
      <c r="G5" s="69"/>
      <c r="H5" s="69"/>
      <c r="I5" s="69"/>
      <c r="J5" s="9" t="s">
        <v>0</v>
      </c>
      <c r="K5" s="33" t="s">
        <v>1</v>
      </c>
      <c r="L5" s="39" t="s">
        <v>2</v>
      </c>
      <c r="M5" s="35" t="s">
        <v>3</v>
      </c>
      <c r="N5" s="37" t="s">
        <v>4</v>
      </c>
      <c r="O5" s="9" t="s">
        <v>5</v>
      </c>
      <c r="P5" s="69"/>
    </row>
    <row r="6" spans="1:16" ht="15" customHeight="1">
      <c r="A6" s="68"/>
      <c r="B6" s="68"/>
      <c r="C6" s="69"/>
      <c r="D6" s="69"/>
      <c r="E6" s="69"/>
      <c r="F6" s="69"/>
      <c r="G6" s="69"/>
      <c r="H6" s="69"/>
      <c r="I6" s="69"/>
      <c r="J6" s="12" t="s">
        <v>32</v>
      </c>
      <c r="K6" s="12" t="s">
        <v>32</v>
      </c>
      <c r="L6" s="40" t="s">
        <v>32</v>
      </c>
      <c r="M6" s="12" t="s">
        <v>32</v>
      </c>
      <c r="N6" s="12" t="s">
        <v>32</v>
      </c>
      <c r="O6" s="12" t="s">
        <v>112</v>
      </c>
      <c r="P6" s="69"/>
    </row>
    <row r="7" spans="1:16" ht="14.25" customHeight="1">
      <c r="A7" s="67" t="s">
        <v>39</v>
      </c>
      <c r="B7" s="14">
        <v>1</v>
      </c>
      <c r="C7" s="3" t="s">
        <v>71</v>
      </c>
      <c r="D7" s="4" t="s">
        <v>72</v>
      </c>
      <c r="E7" s="14"/>
      <c r="F7" s="64">
        <v>1</v>
      </c>
      <c r="G7" s="14">
        <f>SUM(J7*14+K7*14+L7*14+M7*14+N7*18+O7*18)</f>
        <v>28</v>
      </c>
      <c r="H7" s="15">
        <f t="shared" ref="H7:H31" si="0">G7-I7</f>
        <v>28</v>
      </c>
      <c r="I7" s="14">
        <v>0</v>
      </c>
      <c r="J7" s="15">
        <v>2</v>
      </c>
      <c r="K7" s="15"/>
      <c r="L7" s="41"/>
      <c r="M7" s="15"/>
      <c r="N7" s="15"/>
      <c r="O7" s="15"/>
      <c r="P7" s="8"/>
    </row>
    <row r="8" spans="1:16" ht="14.25" customHeight="1">
      <c r="A8" s="68"/>
      <c r="B8" s="14">
        <v>2</v>
      </c>
      <c r="C8" s="3" t="s">
        <v>44</v>
      </c>
      <c r="D8" s="4" t="s">
        <v>73</v>
      </c>
      <c r="E8" s="14"/>
      <c r="F8" s="65"/>
      <c r="G8" s="14">
        <f t="shared" ref="G8:G31" si="1">SUM(J8*14+K8*14+L8*14+M8*14+N8*18+O8*18)</f>
        <v>28</v>
      </c>
      <c r="H8" s="15">
        <f t="shared" si="0"/>
        <v>28</v>
      </c>
      <c r="I8" s="14">
        <v>0</v>
      </c>
      <c r="J8" s="15"/>
      <c r="K8" s="15">
        <v>2</v>
      </c>
      <c r="L8" s="41"/>
      <c r="M8" s="15"/>
      <c r="N8" s="15"/>
      <c r="O8" s="15"/>
      <c r="P8" s="8"/>
    </row>
    <row r="9" spans="1:16" ht="14.25" customHeight="1">
      <c r="A9" s="68"/>
      <c r="B9" s="14">
        <v>3</v>
      </c>
      <c r="C9" s="3" t="s">
        <v>45</v>
      </c>
      <c r="D9" s="4" t="s">
        <v>74</v>
      </c>
      <c r="E9" s="14"/>
      <c r="F9" s="65"/>
      <c r="G9" s="14">
        <f t="shared" si="1"/>
        <v>28</v>
      </c>
      <c r="H9" s="15">
        <f t="shared" si="0"/>
        <v>28</v>
      </c>
      <c r="I9" s="14">
        <v>0</v>
      </c>
      <c r="J9" s="15"/>
      <c r="K9" s="15"/>
      <c r="L9" s="41">
        <v>2</v>
      </c>
      <c r="M9" s="15"/>
      <c r="N9" s="15"/>
      <c r="O9" s="15"/>
      <c r="P9" s="8"/>
    </row>
    <row r="10" spans="1:16" ht="14.25" customHeight="1">
      <c r="A10" s="68"/>
      <c r="B10" s="14">
        <v>4</v>
      </c>
      <c r="C10" s="3" t="s">
        <v>46</v>
      </c>
      <c r="D10" s="4" t="s">
        <v>75</v>
      </c>
      <c r="E10" s="14"/>
      <c r="F10" s="66"/>
      <c r="G10" s="14">
        <f t="shared" si="1"/>
        <v>28</v>
      </c>
      <c r="H10" s="15">
        <f t="shared" si="0"/>
        <v>28</v>
      </c>
      <c r="I10" s="14">
        <v>0</v>
      </c>
      <c r="J10" s="15"/>
      <c r="K10" s="15"/>
      <c r="L10" s="41"/>
      <c r="M10" s="15">
        <v>2</v>
      </c>
      <c r="N10" s="15"/>
      <c r="O10" s="15"/>
      <c r="P10" s="8"/>
    </row>
    <row r="11" spans="1:16" ht="14.25" customHeight="1">
      <c r="A11" s="68"/>
      <c r="B11" s="14">
        <v>6</v>
      </c>
      <c r="C11" s="3" t="s">
        <v>76</v>
      </c>
      <c r="D11" s="4" t="s">
        <v>77</v>
      </c>
      <c r="E11" s="14"/>
      <c r="F11" s="64">
        <v>1</v>
      </c>
      <c r="G11" s="14">
        <f t="shared" si="1"/>
        <v>28</v>
      </c>
      <c r="H11" s="15">
        <f t="shared" si="0"/>
        <v>4</v>
      </c>
      <c r="I11" s="14">
        <v>24</v>
      </c>
      <c r="J11" s="15">
        <v>2</v>
      </c>
      <c r="K11" s="15"/>
      <c r="L11" s="41"/>
      <c r="M11" s="15"/>
      <c r="N11" s="15"/>
      <c r="O11" s="15"/>
      <c r="P11" s="8"/>
    </row>
    <row r="12" spans="1:16" ht="14.25" customHeight="1">
      <c r="A12" s="68"/>
      <c r="B12" s="14">
        <v>7</v>
      </c>
      <c r="C12" s="3" t="s">
        <v>47</v>
      </c>
      <c r="D12" s="4" t="s">
        <v>78</v>
      </c>
      <c r="E12" s="14"/>
      <c r="F12" s="65"/>
      <c r="G12" s="14">
        <f t="shared" si="1"/>
        <v>28</v>
      </c>
      <c r="H12" s="15">
        <f t="shared" si="0"/>
        <v>4</v>
      </c>
      <c r="I12" s="14">
        <v>24</v>
      </c>
      <c r="J12" s="15"/>
      <c r="K12" s="15">
        <v>2</v>
      </c>
      <c r="L12" s="41"/>
      <c r="M12" s="15"/>
      <c r="N12" s="15"/>
      <c r="O12" s="15"/>
      <c r="P12" s="8"/>
    </row>
    <row r="13" spans="1:16" ht="14.25" customHeight="1">
      <c r="A13" s="68"/>
      <c r="B13" s="14">
        <v>8</v>
      </c>
      <c r="C13" s="3" t="s">
        <v>48</v>
      </c>
      <c r="D13" s="4" t="s">
        <v>79</v>
      </c>
      <c r="E13" s="14"/>
      <c r="F13" s="65"/>
      <c r="G13" s="14">
        <f t="shared" si="1"/>
        <v>28</v>
      </c>
      <c r="H13" s="15">
        <f t="shared" si="0"/>
        <v>4</v>
      </c>
      <c r="I13" s="14">
        <v>24</v>
      </c>
      <c r="J13" s="15"/>
      <c r="K13" s="15"/>
      <c r="L13" s="41">
        <v>2</v>
      </c>
      <c r="M13" s="15"/>
      <c r="N13" s="15"/>
      <c r="O13" s="15"/>
      <c r="P13" s="8"/>
    </row>
    <row r="14" spans="1:16" ht="14.25" customHeight="1">
      <c r="A14" s="68"/>
      <c r="B14" s="14">
        <v>9</v>
      </c>
      <c r="C14" s="3" t="s">
        <v>49</v>
      </c>
      <c r="D14" s="4" t="s">
        <v>80</v>
      </c>
      <c r="E14" s="14"/>
      <c r="F14" s="65"/>
      <c r="G14" s="14">
        <f t="shared" si="1"/>
        <v>28</v>
      </c>
      <c r="H14" s="15">
        <f t="shared" si="0"/>
        <v>4</v>
      </c>
      <c r="I14" s="14">
        <v>24</v>
      </c>
      <c r="J14" s="15"/>
      <c r="K14" s="15"/>
      <c r="L14" s="41"/>
      <c r="M14" s="15">
        <v>2</v>
      </c>
      <c r="N14" s="15"/>
      <c r="O14" s="15"/>
      <c r="P14" s="8"/>
    </row>
    <row r="15" spans="1:16" ht="14.25" customHeight="1">
      <c r="A15" s="68"/>
      <c r="B15" s="14">
        <v>10</v>
      </c>
      <c r="C15" s="3" t="s">
        <v>50</v>
      </c>
      <c r="D15" s="4" t="s">
        <v>81</v>
      </c>
      <c r="E15" s="14"/>
      <c r="F15" s="66"/>
      <c r="G15" s="14">
        <f t="shared" si="1"/>
        <v>0</v>
      </c>
      <c r="H15" s="15">
        <f t="shared" si="0"/>
        <v>-32</v>
      </c>
      <c r="I15" s="14">
        <v>32</v>
      </c>
      <c r="J15" s="15"/>
      <c r="K15" s="15"/>
      <c r="L15" s="41"/>
      <c r="M15" s="15"/>
      <c r="N15" s="15"/>
      <c r="O15" s="15"/>
      <c r="P15" s="8"/>
    </row>
    <row r="16" spans="1:16" ht="14.25" customHeight="1">
      <c r="A16" s="68"/>
      <c r="B16" s="14">
        <v>11</v>
      </c>
      <c r="C16" s="16" t="s">
        <v>51</v>
      </c>
      <c r="D16" s="16" t="s">
        <v>52</v>
      </c>
      <c r="E16" s="64">
        <v>1</v>
      </c>
      <c r="F16" s="14"/>
      <c r="G16" s="14">
        <f t="shared" si="1"/>
        <v>56</v>
      </c>
      <c r="H16" s="15">
        <f t="shared" si="0"/>
        <v>56</v>
      </c>
      <c r="I16" s="14">
        <v>0</v>
      </c>
      <c r="J16" s="14">
        <v>4</v>
      </c>
      <c r="K16" s="14"/>
      <c r="L16" s="42"/>
      <c r="M16" s="14"/>
      <c r="N16" s="14"/>
      <c r="O16" s="14"/>
      <c r="P16" s="8"/>
    </row>
    <row r="17" spans="1:16" ht="14.25" customHeight="1">
      <c r="A17" s="68"/>
      <c r="B17" s="14">
        <v>12</v>
      </c>
      <c r="C17" s="5" t="s">
        <v>53</v>
      </c>
      <c r="D17" s="5" t="s">
        <v>54</v>
      </c>
      <c r="E17" s="65"/>
      <c r="F17" s="14"/>
      <c r="G17" s="14">
        <f t="shared" si="1"/>
        <v>56</v>
      </c>
      <c r="H17" s="15">
        <f t="shared" si="0"/>
        <v>56</v>
      </c>
      <c r="I17" s="14">
        <v>0</v>
      </c>
      <c r="J17" s="14"/>
      <c r="K17" s="14">
        <v>4</v>
      </c>
      <c r="L17" s="42"/>
      <c r="M17" s="14"/>
      <c r="N17" s="14"/>
      <c r="O17" s="14"/>
      <c r="P17" s="8"/>
    </row>
    <row r="18" spans="1:16" ht="14.25" customHeight="1">
      <c r="A18" s="68"/>
      <c r="B18" s="14">
        <v>13</v>
      </c>
      <c r="C18" s="5" t="s">
        <v>55</v>
      </c>
      <c r="D18" s="5" t="s">
        <v>56</v>
      </c>
      <c r="E18" s="65"/>
      <c r="F18" s="14"/>
      <c r="G18" s="14">
        <f t="shared" si="1"/>
        <v>70</v>
      </c>
      <c r="H18" s="15">
        <f t="shared" si="0"/>
        <v>70</v>
      </c>
      <c r="I18" s="14">
        <v>0</v>
      </c>
      <c r="J18" s="14"/>
      <c r="K18" s="14"/>
      <c r="L18" s="42">
        <v>5</v>
      </c>
      <c r="M18" s="14"/>
      <c r="N18" s="14"/>
      <c r="O18" s="14"/>
      <c r="P18" s="8"/>
    </row>
    <row r="19" spans="1:16" ht="14.25" customHeight="1">
      <c r="A19" s="68"/>
      <c r="B19" s="14">
        <v>13</v>
      </c>
      <c r="C19" s="5" t="s">
        <v>133</v>
      </c>
      <c r="D19" s="5" t="s">
        <v>134</v>
      </c>
      <c r="E19" s="49"/>
      <c r="F19" s="14"/>
      <c r="G19" s="14"/>
      <c r="H19" s="15"/>
      <c r="I19" s="14"/>
      <c r="J19" s="14"/>
      <c r="K19" s="14"/>
      <c r="L19" s="42"/>
      <c r="M19" s="14">
        <v>2</v>
      </c>
      <c r="N19" s="14"/>
      <c r="O19" s="14"/>
      <c r="P19" s="50"/>
    </row>
    <row r="20" spans="1:16" ht="14.25" customHeight="1">
      <c r="A20" s="68"/>
      <c r="B20" s="14">
        <v>15</v>
      </c>
      <c r="C20" s="3" t="s">
        <v>82</v>
      </c>
      <c r="D20" s="4" t="s">
        <v>83</v>
      </c>
      <c r="E20" s="64">
        <v>1</v>
      </c>
      <c r="F20" s="14"/>
      <c r="G20" s="14">
        <f t="shared" si="1"/>
        <v>56</v>
      </c>
      <c r="H20" s="15">
        <f t="shared" si="0"/>
        <v>56</v>
      </c>
      <c r="I20" s="14">
        <v>0</v>
      </c>
      <c r="J20" s="14">
        <v>4</v>
      </c>
      <c r="K20" s="14"/>
      <c r="L20" s="42"/>
      <c r="M20" s="14"/>
      <c r="N20" s="14"/>
      <c r="O20" s="14"/>
      <c r="P20" s="8"/>
    </row>
    <row r="21" spans="1:16" ht="14.25" customHeight="1">
      <c r="A21" s="68"/>
      <c r="B21" s="14">
        <v>16</v>
      </c>
      <c r="C21" s="3" t="s">
        <v>57</v>
      </c>
      <c r="D21" s="4" t="s">
        <v>84</v>
      </c>
      <c r="E21" s="65"/>
      <c r="F21" s="14"/>
      <c r="G21" s="14">
        <f t="shared" si="1"/>
        <v>56</v>
      </c>
      <c r="H21" s="15">
        <f t="shared" si="0"/>
        <v>56</v>
      </c>
      <c r="I21" s="14">
        <v>0</v>
      </c>
      <c r="J21" s="14"/>
      <c r="K21" s="14">
        <v>4</v>
      </c>
      <c r="L21" s="42"/>
      <c r="M21" s="14"/>
      <c r="N21" s="14"/>
      <c r="O21" s="14"/>
      <c r="P21" s="8"/>
    </row>
    <row r="22" spans="1:16" ht="14.25" customHeight="1">
      <c r="A22" s="68"/>
      <c r="B22" s="14">
        <v>17</v>
      </c>
      <c r="C22" s="3" t="s">
        <v>58</v>
      </c>
      <c r="D22" s="4" t="s">
        <v>85</v>
      </c>
      <c r="E22" s="65"/>
      <c r="F22" s="14"/>
      <c r="G22" s="14">
        <f t="shared" si="1"/>
        <v>70</v>
      </c>
      <c r="H22" s="15">
        <f t="shared" si="0"/>
        <v>70</v>
      </c>
      <c r="I22" s="14">
        <v>0</v>
      </c>
      <c r="J22" s="14"/>
      <c r="K22" s="14"/>
      <c r="L22" s="42">
        <v>5</v>
      </c>
      <c r="M22" s="14"/>
      <c r="N22" s="14"/>
      <c r="O22" s="14"/>
      <c r="P22" s="8"/>
    </row>
    <row r="23" spans="1:16" ht="14.25" customHeight="1">
      <c r="A23" s="68"/>
      <c r="B23" s="14">
        <v>19</v>
      </c>
      <c r="C23" s="3" t="s">
        <v>86</v>
      </c>
      <c r="D23" s="4" t="s">
        <v>87</v>
      </c>
      <c r="E23" s="64">
        <v>1</v>
      </c>
      <c r="F23" s="14"/>
      <c r="G23" s="14">
        <f t="shared" si="1"/>
        <v>42</v>
      </c>
      <c r="H23" s="15">
        <f t="shared" si="0"/>
        <v>21</v>
      </c>
      <c r="I23" s="14">
        <v>21</v>
      </c>
      <c r="J23" s="14">
        <v>3</v>
      </c>
      <c r="K23" s="14"/>
      <c r="L23" s="42"/>
      <c r="M23" s="14"/>
      <c r="N23" s="15"/>
      <c r="O23" s="15"/>
      <c r="P23" s="8"/>
    </row>
    <row r="24" spans="1:16" ht="18" customHeight="1">
      <c r="A24" s="68"/>
      <c r="B24" s="14">
        <v>20</v>
      </c>
      <c r="C24" s="3" t="s">
        <v>59</v>
      </c>
      <c r="D24" s="4" t="s">
        <v>88</v>
      </c>
      <c r="E24" s="66"/>
      <c r="F24" s="14"/>
      <c r="G24" s="14">
        <f t="shared" si="1"/>
        <v>42</v>
      </c>
      <c r="H24" s="15">
        <f t="shared" si="0"/>
        <v>21</v>
      </c>
      <c r="I24" s="14">
        <v>21</v>
      </c>
      <c r="J24" s="14"/>
      <c r="K24" s="14">
        <v>3</v>
      </c>
      <c r="L24" s="42"/>
      <c r="M24" s="14"/>
      <c r="N24" s="15"/>
      <c r="O24" s="15"/>
      <c r="P24" s="48" t="s">
        <v>113</v>
      </c>
    </row>
    <row r="25" spans="1:16" ht="14.25" customHeight="1">
      <c r="A25" s="68"/>
      <c r="B25" s="14">
        <v>21</v>
      </c>
      <c r="C25" s="3" t="s">
        <v>89</v>
      </c>
      <c r="D25" s="5" t="s">
        <v>90</v>
      </c>
      <c r="E25" s="64">
        <v>1</v>
      </c>
      <c r="F25" s="14"/>
      <c r="G25" s="14">
        <f t="shared" si="1"/>
        <v>56</v>
      </c>
      <c r="H25" s="15">
        <f t="shared" si="0"/>
        <v>56</v>
      </c>
      <c r="I25" s="14">
        <v>0</v>
      </c>
      <c r="J25" s="14">
        <v>4</v>
      </c>
      <c r="K25" s="14"/>
      <c r="L25" s="42"/>
      <c r="M25" s="14"/>
      <c r="N25" s="15"/>
      <c r="O25" s="15"/>
      <c r="P25" s="8"/>
    </row>
    <row r="26" spans="1:16" ht="14.25" customHeight="1">
      <c r="A26" s="68"/>
      <c r="B26" s="14">
        <v>22</v>
      </c>
      <c r="C26" s="3" t="s">
        <v>60</v>
      </c>
      <c r="D26" s="5" t="s">
        <v>91</v>
      </c>
      <c r="E26" s="65"/>
      <c r="F26" s="14"/>
      <c r="G26" s="14">
        <f t="shared" si="1"/>
        <v>56</v>
      </c>
      <c r="H26" s="15">
        <f t="shared" si="0"/>
        <v>56</v>
      </c>
      <c r="I26" s="14">
        <v>0</v>
      </c>
      <c r="J26" s="14"/>
      <c r="K26" s="14">
        <v>4</v>
      </c>
      <c r="L26" s="42"/>
      <c r="M26" s="14"/>
      <c r="N26" s="15"/>
      <c r="O26" s="15"/>
      <c r="P26" s="8"/>
    </row>
    <row r="27" spans="1:16" ht="14.25" customHeight="1">
      <c r="A27" s="68"/>
      <c r="B27" s="14">
        <v>23</v>
      </c>
      <c r="C27" s="3" t="s">
        <v>61</v>
      </c>
      <c r="D27" s="5" t="s">
        <v>92</v>
      </c>
      <c r="E27" s="65"/>
      <c r="F27" s="14"/>
      <c r="G27" s="14">
        <f t="shared" si="1"/>
        <v>70</v>
      </c>
      <c r="H27" s="15">
        <f t="shared" si="0"/>
        <v>70</v>
      </c>
      <c r="I27" s="14">
        <v>0</v>
      </c>
      <c r="J27" s="14"/>
      <c r="K27" s="14"/>
      <c r="L27" s="42">
        <v>5</v>
      </c>
      <c r="M27" s="14"/>
      <c r="N27" s="15"/>
      <c r="O27" s="15"/>
      <c r="P27" s="8"/>
    </row>
    <row r="28" spans="1:16" ht="14.25" customHeight="1">
      <c r="A28" s="68"/>
      <c r="B28" s="14">
        <v>24</v>
      </c>
      <c r="C28" s="3" t="s">
        <v>62</v>
      </c>
      <c r="D28" s="5" t="s">
        <v>93</v>
      </c>
      <c r="E28" s="65"/>
      <c r="F28" s="14"/>
      <c r="G28" s="14">
        <f t="shared" si="1"/>
        <v>56</v>
      </c>
      <c r="H28" s="15">
        <f t="shared" si="0"/>
        <v>56</v>
      </c>
      <c r="I28" s="14">
        <v>0</v>
      </c>
      <c r="J28" s="14"/>
      <c r="K28" s="14"/>
      <c r="L28" s="42"/>
      <c r="M28" s="14">
        <v>4</v>
      </c>
      <c r="N28" s="15"/>
      <c r="O28" s="15"/>
      <c r="P28" s="8"/>
    </row>
    <row r="29" spans="1:16" ht="14.25" customHeight="1">
      <c r="A29" s="68"/>
      <c r="B29" s="14">
        <v>25</v>
      </c>
      <c r="C29" s="3" t="s">
        <v>63</v>
      </c>
      <c r="D29" s="5" t="s">
        <v>94</v>
      </c>
      <c r="E29" s="66"/>
      <c r="F29" s="14"/>
      <c r="G29" s="14">
        <f t="shared" si="1"/>
        <v>72</v>
      </c>
      <c r="H29" s="15">
        <f t="shared" si="0"/>
        <v>72</v>
      </c>
      <c r="I29" s="14">
        <v>0</v>
      </c>
      <c r="J29" s="14"/>
      <c r="K29" s="14"/>
      <c r="L29" s="42"/>
      <c r="M29" s="14"/>
      <c r="N29" s="15">
        <v>4</v>
      </c>
      <c r="O29" s="15"/>
      <c r="P29" s="8"/>
    </row>
    <row r="30" spans="1:16" ht="14.25" customHeight="1">
      <c r="A30" s="68"/>
      <c r="B30" s="14">
        <v>26</v>
      </c>
      <c r="C30" s="3" t="s">
        <v>119</v>
      </c>
      <c r="D30" s="5" t="s">
        <v>120</v>
      </c>
      <c r="E30" s="14"/>
      <c r="F30" s="75">
        <v>1</v>
      </c>
      <c r="G30" s="14">
        <f t="shared" si="1"/>
        <v>14</v>
      </c>
      <c r="H30" s="15">
        <f t="shared" si="0"/>
        <v>-14</v>
      </c>
      <c r="I30" s="14">
        <v>28</v>
      </c>
      <c r="J30" s="15">
        <v>1</v>
      </c>
      <c r="K30" s="15"/>
      <c r="L30" s="41"/>
      <c r="M30" s="15"/>
      <c r="N30" s="15"/>
      <c r="O30" s="10"/>
      <c r="P30" s="8"/>
    </row>
    <row r="31" spans="1:16" ht="14.25" customHeight="1">
      <c r="A31" s="68"/>
      <c r="B31" s="14">
        <v>27</v>
      </c>
      <c r="C31" s="3" t="s">
        <v>121</v>
      </c>
      <c r="D31" s="5" t="s">
        <v>122</v>
      </c>
      <c r="E31" s="14"/>
      <c r="F31" s="76"/>
      <c r="G31" s="14">
        <f t="shared" si="1"/>
        <v>14</v>
      </c>
      <c r="H31" s="15">
        <f t="shared" si="0"/>
        <v>-14</v>
      </c>
      <c r="I31" s="14">
        <v>28</v>
      </c>
      <c r="J31" s="15"/>
      <c r="K31" s="15">
        <v>1</v>
      </c>
      <c r="L31" s="41"/>
      <c r="M31" s="15"/>
      <c r="N31" s="15"/>
      <c r="O31" s="10"/>
      <c r="P31" s="8"/>
    </row>
    <row r="32" spans="1:16" s="32" customFormat="1" ht="15.6">
      <c r="A32" s="68"/>
      <c r="B32" s="25">
        <v>30</v>
      </c>
      <c r="C32" s="27"/>
      <c r="D32" s="28" t="s">
        <v>135</v>
      </c>
      <c r="E32" s="29"/>
      <c r="F32" s="14">
        <v>1</v>
      </c>
      <c r="G32" s="14">
        <f>SUM(J32*18+K32*18+L32*18+M32*18+N32*18+O32*18)</f>
        <v>18</v>
      </c>
      <c r="H32" s="30">
        <v>36</v>
      </c>
      <c r="I32" s="31">
        <v>36</v>
      </c>
      <c r="J32" s="15"/>
      <c r="K32" s="15"/>
      <c r="L32" s="41"/>
      <c r="M32" s="15"/>
      <c r="N32" s="15">
        <v>1</v>
      </c>
      <c r="O32" s="15"/>
      <c r="P32" s="14"/>
    </row>
    <row r="33" spans="1:16" ht="14.25" customHeight="1">
      <c r="A33" s="68"/>
      <c r="B33" s="56" t="s">
        <v>42</v>
      </c>
      <c r="C33" s="57"/>
      <c r="D33" s="58"/>
      <c r="E33" s="8">
        <f t="shared" ref="E33:O33" si="2">SUM(E7:E32)</f>
        <v>4</v>
      </c>
      <c r="F33" s="26">
        <f t="shared" si="2"/>
        <v>4</v>
      </c>
      <c r="G33" s="26">
        <f t="shared" si="2"/>
        <v>1028</v>
      </c>
      <c r="H33" s="26">
        <f t="shared" si="2"/>
        <v>820</v>
      </c>
      <c r="I33" s="26">
        <f t="shared" si="2"/>
        <v>262</v>
      </c>
      <c r="J33" s="26">
        <f t="shared" si="2"/>
        <v>20</v>
      </c>
      <c r="K33" s="34">
        <f t="shared" si="2"/>
        <v>20</v>
      </c>
      <c r="L33" s="43">
        <f t="shared" si="2"/>
        <v>19</v>
      </c>
      <c r="M33" s="36">
        <f t="shared" si="2"/>
        <v>10</v>
      </c>
      <c r="N33" s="38">
        <f t="shared" si="2"/>
        <v>5</v>
      </c>
      <c r="O33" s="26">
        <f t="shared" si="2"/>
        <v>0</v>
      </c>
      <c r="P33" s="8"/>
    </row>
    <row r="34" spans="1:16" ht="14.25" customHeight="1">
      <c r="A34" s="77"/>
      <c r="B34" s="56" t="s">
        <v>114</v>
      </c>
      <c r="C34" s="57"/>
      <c r="D34" s="58"/>
      <c r="E34" s="8"/>
      <c r="F34" s="8"/>
      <c r="G34" s="8">
        <f>G33/G60%</f>
        <v>32.948717948717949</v>
      </c>
      <c r="H34" s="8"/>
      <c r="I34" s="8"/>
      <c r="J34" s="8"/>
      <c r="K34" s="34"/>
      <c r="L34" s="43"/>
      <c r="M34" s="36"/>
      <c r="N34" s="38"/>
      <c r="O34" s="8"/>
      <c r="P34" s="8"/>
    </row>
    <row r="35" spans="1:16" ht="14.25" customHeight="1">
      <c r="A35" s="64" t="s">
        <v>123</v>
      </c>
      <c r="B35" s="14">
        <v>31</v>
      </c>
      <c r="C35" s="3" t="s">
        <v>64</v>
      </c>
      <c r="D35" s="5" t="s">
        <v>95</v>
      </c>
      <c r="E35" s="14">
        <v>1</v>
      </c>
      <c r="F35" s="14"/>
      <c r="G35" s="14">
        <f t="shared" ref="G35:G42" si="3">SUM(J35*14+K35*14+L35*14+M35*14+N35*18+O35*18)</f>
        <v>56</v>
      </c>
      <c r="H35" s="15">
        <f t="shared" ref="H35:H42" si="4">G35-I35</f>
        <v>56</v>
      </c>
      <c r="I35" s="14">
        <v>0</v>
      </c>
      <c r="J35" s="14"/>
      <c r="K35" s="14"/>
      <c r="L35" s="42">
        <v>4</v>
      </c>
      <c r="M35" s="14"/>
      <c r="N35" s="14"/>
      <c r="O35" s="8"/>
      <c r="P35" s="8"/>
    </row>
    <row r="36" spans="1:16" ht="14.25" customHeight="1">
      <c r="A36" s="68"/>
      <c r="B36" s="14">
        <v>32</v>
      </c>
      <c r="C36" s="3" t="s">
        <v>65</v>
      </c>
      <c r="D36" s="5" t="s">
        <v>96</v>
      </c>
      <c r="E36" s="14">
        <v>1</v>
      </c>
      <c r="F36" s="14"/>
      <c r="G36" s="14">
        <f t="shared" si="3"/>
        <v>56</v>
      </c>
      <c r="H36" s="15">
        <f t="shared" si="4"/>
        <v>56</v>
      </c>
      <c r="I36" s="14">
        <v>0</v>
      </c>
      <c r="J36" s="14"/>
      <c r="K36" s="14"/>
      <c r="L36" s="42">
        <v>4</v>
      </c>
      <c r="M36" s="14"/>
      <c r="N36" s="14"/>
      <c r="O36" s="8"/>
      <c r="P36" s="8"/>
    </row>
    <row r="37" spans="1:16" ht="14.25" customHeight="1">
      <c r="A37" s="68"/>
      <c r="B37" s="14">
        <v>33</v>
      </c>
      <c r="C37" s="3" t="s">
        <v>66</v>
      </c>
      <c r="D37" s="17" t="s">
        <v>97</v>
      </c>
      <c r="E37" s="14">
        <v>1</v>
      </c>
      <c r="F37" s="14"/>
      <c r="G37" s="14">
        <f t="shared" si="3"/>
        <v>56</v>
      </c>
      <c r="H37" s="15">
        <f t="shared" si="4"/>
        <v>56</v>
      </c>
      <c r="I37" s="14">
        <v>0</v>
      </c>
      <c r="J37" s="14"/>
      <c r="K37" s="14"/>
      <c r="L37" s="42"/>
      <c r="M37" s="14">
        <v>4</v>
      </c>
      <c r="N37" s="14"/>
      <c r="O37" s="8"/>
      <c r="P37" s="8"/>
    </row>
    <row r="38" spans="1:16" ht="14.25" customHeight="1">
      <c r="A38" s="68"/>
      <c r="B38" s="14">
        <v>34</v>
      </c>
      <c r="C38" s="3"/>
      <c r="D38" s="17" t="s">
        <v>137</v>
      </c>
      <c r="E38" s="14">
        <v>1</v>
      </c>
      <c r="F38" s="14"/>
      <c r="G38" s="14">
        <v>56</v>
      </c>
      <c r="H38" s="15">
        <v>28</v>
      </c>
      <c r="I38" s="14">
        <v>28</v>
      </c>
      <c r="J38" s="14"/>
      <c r="K38" s="14"/>
      <c r="L38" s="42"/>
      <c r="M38" s="14">
        <v>4</v>
      </c>
      <c r="N38" s="14"/>
      <c r="O38" s="51"/>
      <c r="P38" s="51"/>
    </row>
    <row r="39" spans="1:16" ht="14.25" customHeight="1">
      <c r="A39" s="68"/>
      <c r="B39" s="14">
        <v>35</v>
      </c>
      <c r="C39" s="3"/>
      <c r="D39" s="5" t="s">
        <v>138</v>
      </c>
      <c r="E39" s="14">
        <v>1</v>
      </c>
      <c r="F39" s="14"/>
      <c r="G39" s="14">
        <f t="shared" si="3"/>
        <v>56</v>
      </c>
      <c r="H39" s="15">
        <f t="shared" si="4"/>
        <v>28</v>
      </c>
      <c r="I39" s="14">
        <v>28</v>
      </c>
      <c r="J39" s="14"/>
      <c r="K39" s="14"/>
      <c r="L39" s="42"/>
      <c r="M39" s="14">
        <v>4</v>
      </c>
      <c r="N39" s="14"/>
      <c r="O39" s="8"/>
      <c r="P39" s="8"/>
    </row>
    <row r="40" spans="1:16" ht="21" customHeight="1">
      <c r="A40" s="68"/>
      <c r="B40" s="14">
        <v>36</v>
      </c>
      <c r="C40" s="3" t="s">
        <v>67</v>
      </c>
      <c r="D40" s="5" t="s">
        <v>68</v>
      </c>
      <c r="E40" s="14">
        <v>1</v>
      </c>
      <c r="F40" s="14"/>
      <c r="G40" s="14">
        <f t="shared" si="3"/>
        <v>108</v>
      </c>
      <c r="H40" s="15">
        <f t="shared" si="4"/>
        <v>54</v>
      </c>
      <c r="I40" s="14">
        <v>54</v>
      </c>
      <c r="J40" s="14"/>
      <c r="K40" s="14"/>
      <c r="L40" s="42"/>
      <c r="M40" s="14"/>
      <c r="N40" s="14">
        <v>6</v>
      </c>
      <c r="O40" s="8"/>
      <c r="P40" s="14"/>
    </row>
    <row r="41" spans="1:16" ht="14.25" customHeight="1">
      <c r="A41" s="68"/>
      <c r="B41" s="14">
        <v>37</v>
      </c>
      <c r="C41" s="18" t="s">
        <v>69</v>
      </c>
      <c r="D41" s="18" t="s">
        <v>70</v>
      </c>
      <c r="E41" s="14">
        <v>1</v>
      </c>
      <c r="F41" s="14"/>
      <c r="G41" s="14">
        <f t="shared" si="3"/>
        <v>118</v>
      </c>
      <c r="H41" s="15">
        <f t="shared" si="4"/>
        <v>118</v>
      </c>
      <c r="I41" s="14">
        <v>0</v>
      </c>
      <c r="J41" s="14"/>
      <c r="K41" s="14"/>
      <c r="L41" s="42"/>
      <c r="M41" s="14">
        <v>2</v>
      </c>
      <c r="N41" s="14">
        <v>5</v>
      </c>
      <c r="O41" s="8"/>
      <c r="P41" s="8"/>
    </row>
    <row r="42" spans="1:16" ht="14.25" customHeight="1">
      <c r="A42" s="68"/>
      <c r="B42" s="14">
        <v>38</v>
      </c>
      <c r="C42" s="18" t="s">
        <v>115</v>
      </c>
      <c r="D42" s="18" t="s">
        <v>124</v>
      </c>
      <c r="E42" s="14">
        <v>1</v>
      </c>
      <c r="F42" s="14"/>
      <c r="G42" s="14">
        <f t="shared" si="3"/>
        <v>28</v>
      </c>
      <c r="H42" s="15">
        <f t="shared" si="4"/>
        <v>28</v>
      </c>
      <c r="I42" s="14">
        <v>0</v>
      </c>
      <c r="J42" s="14"/>
      <c r="K42" s="14"/>
      <c r="L42" s="42"/>
      <c r="M42" s="14">
        <v>2</v>
      </c>
      <c r="N42" s="14"/>
      <c r="O42" s="8"/>
      <c r="P42" s="8"/>
    </row>
    <row r="43" spans="1:16" ht="14.25" customHeight="1">
      <c r="A43" s="68"/>
      <c r="B43" s="56" t="s">
        <v>43</v>
      </c>
      <c r="C43" s="57"/>
      <c r="D43" s="58"/>
      <c r="E43" s="8">
        <f>SUM(E35:E42)</f>
        <v>8</v>
      </c>
      <c r="F43" s="8">
        <f t="shared" ref="F43:O43" si="5">SUM(F35:F42)</f>
        <v>0</v>
      </c>
      <c r="G43" s="8">
        <f t="shared" si="5"/>
        <v>534</v>
      </c>
      <c r="H43" s="8">
        <f t="shared" si="5"/>
        <v>424</v>
      </c>
      <c r="I43" s="8">
        <f t="shared" si="5"/>
        <v>110</v>
      </c>
      <c r="J43" s="8">
        <f t="shared" si="5"/>
        <v>0</v>
      </c>
      <c r="K43" s="34">
        <f t="shared" si="5"/>
        <v>0</v>
      </c>
      <c r="L43" s="43">
        <f t="shared" si="5"/>
        <v>8</v>
      </c>
      <c r="M43" s="36">
        <f t="shared" si="5"/>
        <v>16</v>
      </c>
      <c r="N43" s="38">
        <f t="shared" si="5"/>
        <v>11</v>
      </c>
      <c r="O43" s="8">
        <f t="shared" si="5"/>
        <v>0</v>
      </c>
      <c r="P43" s="8"/>
    </row>
    <row r="44" spans="1:16" ht="14.25" customHeight="1">
      <c r="A44" s="77"/>
      <c r="B44" s="56" t="s">
        <v>116</v>
      </c>
      <c r="C44" s="57"/>
      <c r="D44" s="58"/>
      <c r="E44" s="8"/>
      <c r="F44" s="22"/>
      <c r="G44" s="8">
        <f>G43/G60%</f>
        <v>17.115384615384617</v>
      </c>
      <c r="H44" s="8"/>
      <c r="I44" s="8"/>
      <c r="J44" s="8"/>
      <c r="K44" s="34"/>
      <c r="L44" s="43"/>
      <c r="M44" s="36"/>
      <c r="N44" s="38"/>
      <c r="O44" s="8"/>
      <c r="P44" s="8"/>
    </row>
    <row r="45" spans="1:16" ht="14.25" customHeight="1">
      <c r="A45" s="65" t="s">
        <v>129</v>
      </c>
      <c r="B45" s="14">
        <v>39</v>
      </c>
      <c r="C45" s="3" t="s">
        <v>125</v>
      </c>
      <c r="D45" s="5" t="s">
        <v>126</v>
      </c>
      <c r="E45" s="64">
        <v>1</v>
      </c>
      <c r="F45" s="15"/>
      <c r="G45" s="14">
        <f t="shared" ref="G45:G52" si="6">SUM(J45*14+K45*14+L45*14+M45*14+N45*18+O45*18)</f>
        <v>56</v>
      </c>
      <c r="H45" s="15">
        <f t="shared" ref="H45:H52" si="7">G45-I45</f>
        <v>56</v>
      </c>
      <c r="I45" s="14">
        <v>0</v>
      </c>
      <c r="J45" s="15">
        <v>4</v>
      </c>
      <c r="K45" s="15"/>
      <c r="L45" s="41"/>
      <c r="M45" s="15"/>
      <c r="N45" s="15"/>
      <c r="O45" s="10"/>
      <c r="P45" s="8"/>
    </row>
    <row r="46" spans="1:16" ht="21.75" customHeight="1">
      <c r="A46" s="68"/>
      <c r="B46" s="14">
        <v>40</v>
      </c>
      <c r="C46" s="3" t="s">
        <v>131</v>
      </c>
      <c r="D46" s="5" t="s">
        <v>130</v>
      </c>
      <c r="E46" s="66"/>
      <c r="F46" s="15"/>
      <c r="G46" s="14">
        <f t="shared" si="6"/>
        <v>56</v>
      </c>
      <c r="H46" s="15">
        <f t="shared" si="7"/>
        <v>56</v>
      </c>
      <c r="I46" s="14">
        <v>0</v>
      </c>
      <c r="J46" s="15"/>
      <c r="K46" s="15">
        <v>4</v>
      </c>
      <c r="L46" s="41"/>
      <c r="M46" s="15"/>
      <c r="N46" s="15"/>
      <c r="O46" s="10"/>
      <c r="P46" s="8"/>
    </row>
    <row r="47" spans="1:16" ht="14.25" customHeight="1">
      <c r="A47" s="68"/>
      <c r="B47" s="14">
        <v>41</v>
      </c>
      <c r="C47" s="3" t="s">
        <v>98</v>
      </c>
      <c r="D47" s="5" t="s">
        <v>99</v>
      </c>
      <c r="E47" s="15"/>
      <c r="F47" s="15">
        <v>1</v>
      </c>
      <c r="G47" s="14">
        <f t="shared" si="6"/>
        <v>42</v>
      </c>
      <c r="H47" s="15">
        <f t="shared" si="7"/>
        <v>42</v>
      </c>
      <c r="I47" s="14">
        <v>0</v>
      </c>
      <c r="J47" s="15"/>
      <c r="K47" s="15">
        <v>3</v>
      </c>
      <c r="L47" s="41"/>
      <c r="M47" s="15"/>
      <c r="N47" s="14"/>
      <c r="O47" s="8"/>
      <c r="P47" s="8"/>
    </row>
    <row r="48" spans="1:16" ht="14.25" customHeight="1">
      <c r="A48" s="68"/>
      <c r="B48" s="14">
        <v>42</v>
      </c>
      <c r="C48" s="3" t="s">
        <v>100</v>
      </c>
      <c r="D48" s="5" t="s">
        <v>101</v>
      </c>
      <c r="E48" s="15"/>
      <c r="F48" s="14">
        <v>1</v>
      </c>
      <c r="G48" s="14">
        <f t="shared" si="6"/>
        <v>56</v>
      </c>
      <c r="H48" s="15">
        <f t="shared" si="7"/>
        <v>56</v>
      </c>
      <c r="I48" s="14">
        <v>0</v>
      </c>
      <c r="J48" s="15"/>
      <c r="K48" s="15">
        <v>2</v>
      </c>
      <c r="L48" s="42">
        <v>2</v>
      </c>
      <c r="M48" s="15"/>
      <c r="N48" s="14"/>
      <c r="O48" s="8"/>
      <c r="P48" s="8"/>
    </row>
    <row r="49" spans="1:16" ht="14.25" customHeight="1">
      <c r="A49" s="68"/>
      <c r="B49" s="14">
        <v>44</v>
      </c>
      <c r="C49" s="3" t="s">
        <v>127</v>
      </c>
      <c r="D49" s="5" t="s">
        <v>128</v>
      </c>
      <c r="E49" s="19"/>
      <c r="F49" s="14">
        <v>1</v>
      </c>
      <c r="G49" s="14">
        <f t="shared" si="6"/>
        <v>56</v>
      </c>
      <c r="H49" s="15">
        <f t="shared" si="7"/>
        <v>56</v>
      </c>
      <c r="I49" s="14">
        <v>0</v>
      </c>
      <c r="J49" s="15">
        <v>4</v>
      </c>
      <c r="K49" s="15"/>
      <c r="L49" s="41"/>
      <c r="M49" s="15"/>
      <c r="N49" s="14"/>
      <c r="O49" s="8"/>
      <c r="P49" s="8"/>
    </row>
    <row r="50" spans="1:16" ht="14.25" customHeight="1">
      <c r="A50" s="68"/>
      <c r="B50" s="14">
        <v>45</v>
      </c>
      <c r="C50" s="3" t="s">
        <v>139</v>
      </c>
      <c r="D50" s="5" t="s">
        <v>109</v>
      </c>
      <c r="E50" s="14"/>
      <c r="F50" s="14">
        <v>1</v>
      </c>
      <c r="G50" s="14">
        <f t="shared" si="6"/>
        <v>108</v>
      </c>
      <c r="H50" s="15">
        <v>20</v>
      </c>
      <c r="I50" s="14">
        <v>88</v>
      </c>
      <c r="J50" s="15"/>
      <c r="K50" s="15"/>
      <c r="L50" s="41"/>
      <c r="M50" s="15"/>
      <c r="N50" s="15">
        <v>6</v>
      </c>
      <c r="O50" s="8"/>
      <c r="P50" s="8"/>
    </row>
    <row r="51" spans="1:16" ht="14.25" customHeight="1">
      <c r="A51" s="68"/>
      <c r="B51" s="14">
        <v>46</v>
      </c>
      <c r="C51" s="3"/>
      <c r="D51" s="5" t="s">
        <v>136</v>
      </c>
      <c r="E51" s="14"/>
      <c r="F51" s="14">
        <v>1</v>
      </c>
      <c r="G51" s="14">
        <v>108</v>
      </c>
      <c r="H51" s="15">
        <v>20</v>
      </c>
      <c r="I51" s="14">
        <v>88</v>
      </c>
      <c r="J51" s="15"/>
      <c r="K51" s="15"/>
      <c r="L51" s="41"/>
      <c r="M51" s="15"/>
      <c r="N51" s="15">
        <v>6</v>
      </c>
      <c r="O51" s="51"/>
      <c r="P51" s="51"/>
    </row>
    <row r="52" spans="1:16" ht="14.25" customHeight="1">
      <c r="A52" s="68"/>
      <c r="B52" s="14">
        <v>47</v>
      </c>
      <c r="C52" s="3" t="s">
        <v>102</v>
      </c>
      <c r="D52" s="5" t="s">
        <v>110</v>
      </c>
      <c r="E52" s="14"/>
      <c r="F52" s="14">
        <v>1</v>
      </c>
      <c r="G52" s="14">
        <f t="shared" si="6"/>
        <v>28</v>
      </c>
      <c r="H52" s="15">
        <f t="shared" si="7"/>
        <v>28</v>
      </c>
      <c r="I52" s="14">
        <v>0</v>
      </c>
      <c r="J52" s="15"/>
      <c r="K52" s="15"/>
      <c r="L52" s="41"/>
      <c r="M52" s="15">
        <v>2</v>
      </c>
      <c r="N52" s="15"/>
      <c r="O52" s="8"/>
      <c r="P52" s="8"/>
    </row>
    <row r="53" spans="1:16" ht="14.25" customHeight="1">
      <c r="A53" s="68"/>
      <c r="B53" s="59" t="s">
        <v>43</v>
      </c>
      <c r="C53" s="60"/>
      <c r="D53" s="61"/>
      <c r="E53" s="10">
        <f t="shared" ref="E53:O53" si="8">SUM(E45:E52)</f>
        <v>1</v>
      </c>
      <c r="F53" s="10">
        <f t="shared" si="8"/>
        <v>6</v>
      </c>
      <c r="G53" s="10">
        <f t="shared" si="8"/>
        <v>510</v>
      </c>
      <c r="H53" s="10">
        <f t="shared" si="8"/>
        <v>334</v>
      </c>
      <c r="I53" s="10">
        <f t="shared" si="8"/>
        <v>176</v>
      </c>
      <c r="J53" s="10">
        <f t="shared" si="8"/>
        <v>8</v>
      </c>
      <c r="K53" s="10">
        <f t="shared" si="8"/>
        <v>9</v>
      </c>
      <c r="L53" s="44">
        <f t="shared" si="8"/>
        <v>2</v>
      </c>
      <c r="M53" s="10">
        <f t="shared" si="8"/>
        <v>2</v>
      </c>
      <c r="N53" s="10">
        <f t="shared" si="8"/>
        <v>12</v>
      </c>
      <c r="O53" s="10">
        <f t="shared" si="8"/>
        <v>0</v>
      </c>
      <c r="P53" s="8"/>
    </row>
    <row r="54" spans="1:16" ht="14.25" customHeight="1">
      <c r="A54" s="67" t="s">
        <v>40</v>
      </c>
      <c r="B54" s="14">
        <v>48</v>
      </c>
      <c r="C54" s="3" t="s">
        <v>103</v>
      </c>
      <c r="D54" s="5" t="s">
        <v>111</v>
      </c>
      <c r="E54" s="15"/>
      <c r="F54" s="14">
        <v>1</v>
      </c>
      <c r="G54" s="14">
        <v>224</v>
      </c>
      <c r="H54" s="15">
        <f>G54-I54</f>
        <v>0</v>
      </c>
      <c r="I54" s="14">
        <v>224</v>
      </c>
      <c r="J54" s="23" t="s">
        <v>117</v>
      </c>
      <c r="K54" s="23" t="s">
        <v>118</v>
      </c>
      <c r="L54" s="42"/>
      <c r="M54" s="15"/>
      <c r="N54" s="14"/>
      <c r="O54" s="14"/>
      <c r="P54" s="14"/>
    </row>
    <row r="55" spans="1:16" ht="14.25" customHeight="1">
      <c r="A55" s="68"/>
      <c r="B55" s="14">
        <v>49</v>
      </c>
      <c r="C55" s="3" t="s">
        <v>104</v>
      </c>
      <c r="D55" s="5" t="s">
        <v>105</v>
      </c>
      <c r="E55" s="15"/>
      <c r="F55" s="14">
        <v>1</v>
      </c>
      <c r="G55" s="14">
        <v>112</v>
      </c>
      <c r="H55" s="14">
        <v>0</v>
      </c>
      <c r="I55" s="14">
        <v>112</v>
      </c>
      <c r="J55" s="15"/>
      <c r="K55" s="15"/>
      <c r="L55" s="45" t="s">
        <v>118</v>
      </c>
      <c r="M55" s="23"/>
      <c r="N55" s="11"/>
      <c r="O55" s="14"/>
      <c r="P55" s="14"/>
    </row>
    <row r="56" spans="1:16" ht="14.25" customHeight="1">
      <c r="A56" s="68"/>
      <c r="B56" s="14">
        <v>50</v>
      </c>
      <c r="C56" s="3" t="s">
        <v>106</v>
      </c>
      <c r="D56" s="5" t="s">
        <v>107</v>
      </c>
      <c r="E56" s="15"/>
      <c r="F56" s="14">
        <v>1</v>
      </c>
      <c r="G56" s="14">
        <v>112</v>
      </c>
      <c r="H56" s="14">
        <v>0</v>
      </c>
      <c r="I56" s="14">
        <v>112</v>
      </c>
      <c r="J56" s="15"/>
      <c r="K56" s="15"/>
      <c r="L56" s="42"/>
      <c r="M56" s="23" t="s">
        <v>118</v>
      </c>
      <c r="N56" s="14"/>
      <c r="O56" s="11"/>
      <c r="P56" s="14"/>
    </row>
    <row r="57" spans="1:16" ht="14.25" customHeight="1">
      <c r="A57" s="68"/>
      <c r="B57" s="14">
        <v>51</v>
      </c>
      <c r="C57" s="20" t="s">
        <v>108</v>
      </c>
      <c r="D57" s="24" t="s">
        <v>22</v>
      </c>
      <c r="E57" s="15"/>
      <c r="F57" s="14">
        <v>1</v>
      </c>
      <c r="G57" s="14">
        <f>SUM(J57*18+K57*18+L57*18+M57*18+N57*18+O57*20)</f>
        <v>600</v>
      </c>
      <c r="H57" s="14">
        <v>0</v>
      </c>
      <c r="I57" s="14">
        <f>G57-H57</f>
        <v>600</v>
      </c>
      <c r="J57" s="15"/>
      <c r="K57" s="15"/>
      <c r="L57" s="42"/>
      <c r="M57" s="15"/>
      <c r="N57" s="14"/>
      <c r="O57" s="14">
        <v>30</v>
      </c>
      <c r="P57" s="14"/>
    </row>
    <row r="58" spans="1:16" ht="14.25" customHeight="1">
      <c r="A58" s="68"/>
      <c r="B58" s="59" t="s">
        <v>42</v>
      </c>
      <c r="C58" s="60"/>
      <c r="D58" s="61"/>
      <c r="E58" s="21">
        <f t="shared" ref="E58:O58" si="9">SUM(E54:E57)</f>
        <v>0</v>
      </c>
      <c r="F58" s="21">
        <f t="shared" si="9"/>
        <v>4</v>
      </c>
      <c r="G58" s="21">
        <f t="shared" si="9"/>
        <v>1048</v>
      </c>
      <c r="H58" s="21">
        <f t="shared" si="9"/>
        <v>0</v>
      </c>
      <c r="I58" s="21">
        <f t="shared" si="9"/>
        <v>1048</v>
      </c>
      <c r="J58" s="21">
        <f t="shared" si="9"/>
        <v>0</v>
      </c>
      <c r="K58" s="21">
        <f t="shared" si="9"/>
        <v>0</v>
      </c>
      <c r="L58" s="46">
        <f t="shared" si="9"/>
        <v>0</v>
      </c>
      <c r="M58" s="21">
        <f t="shared" si="9"/>
        <v>0</v>
      </c>
      <c r="N58" s="21">
        <f t="shared" si="9"/>
        <v>0</v>
      </c>
      <c r="O58" s="21">
        <f t="shared" si="9"/>
        <v>30</v>
      </c>
      <c r="P58" s="21"/>
    </row>
    <row r="59" spans="1:16" ht="14.25" customHeight="1">
      <c r="A59" s="77"/>
      <c r="B59" s="78" t="s">
        <v>116</v>
      </c>
      <c r="C59" s="79"/>
      <c r="D59" s="80"/>
      <c r="E59" s="21"/>
      <c r="F59" s="21"/>
      <c r="G59" s="21">
        <f>G58/G60%</f>
        <v>33.589743589743591</v>
      </c>
      <c r="H59" s="21"/>
      <c r="I59" s="21"/>
      <c r="J59" s="21"/>
      <c r="K59" s="21"/>
      <c r="L59" s="46"/>
      <c r="M59" s="21"/>
      <c r="N59" s="21"/>
      <c r="O59" s="21"/>
      <c r="P59" s="21"/>
    </row>
    <row r="60" spans="1:16" ht="14.25" customHeight="1">
      <c r="A60" s="8"/>
      <c r="B60" s="8"/>
      <c r="C60" s="8" t="s">
        <v>33</v>
      </c>
      <c r="D60" s="10"/>
      <c r="E60" s="10">
        <f t="shared" ref="E60:O60" si="10">SUM(E58,E53,E43,E33)</f>
        <v>13</v>
      </c>
      <c r="F60" s="10">
        <f t="shared" si="10"/>
        <v>14</v>
      </c>
      <c r="G60" s="10">
        <f t="shared" si="10"/>
        <v>3120</v>
      </c>
      <c r="H60" s="10">
        <f t="shared" si="10"/>
        <v>1578</v>
      </c>
      <c r="I60" s="10">
        <f t="shared" si="10"/>
        <v>1596</v>
      </c>
      <c r="J60" s="10">
        <f t="shared" si="10"/>
        <v>28</v>
      </c>
      <c r="K60" s="10">
        <f t="shared" si="10"/>
        <v>29</v>
      </c>
      <c r="L60" s="44">
        <f t="shared" si="10"/>
        <v>29</v>
      </c>
      <c r="M60" s="10">
        <f t="shared" si="10"/>
        <v>28</v>
      </c>
      <c r="N60" s="10">
        <f t="shared" si="10"/>
        <v>28</v>
      </c>
      <c r="O60" s="10">
        <f t="shared" si="10"/>
        <v>30</v>
      </c>
      <c r="P60" s="8"/>
    </row>
    <row r="61" spans="1:16" ht="14.25" customHeight="1"/>
    <row r="62" spans="1:16" ht="14.25" customHeight="1"/>
    <row r="63" spans="1:16" ht="14.25" customHeight="1"/>
    <row r="64" spans="1:16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</sheetData>
  <mergeCells count="37">
    <mergeCell ref="B58:D58"/>
    <mergeCell ref="A54:A59"/>
    <mergeCell ref="B59:D59"/>
    <mergeCell ref="E45:E46"/>
    <mergeCell ref="A7:A34"/>
    <mergeCell ref="B34:D34"/>
    <mergeCell ref="A45:A53"/>
    <mergeCell ref="A3:A6"/>
    <mergeCell ref="E3:E6"/>
    <mergeCell ref="F3:F6"/>
    <mergeCell ref="F30:F31"/>
    <mergeCell ref="A35:A44"/>
    <mergeCell ref="B44:D44"/>
    <mergeCell ref="E20:E22"/>
    <mergeCell ref="E23:E24"/>
    <mergeCell ref="E25:E29"/>
    <mergeCell ref="I4:I6"/>
    <mergeCell ref="L4:M4"/>
    <mergeCell ref="N4:O4"/>
    <mergeCell ref="C4:C6"/>
    <mergeCell ref="J4:K4"/>
    <mergeCell ref="A1:P1"/>
    <mergeCell ref="B33:D33"/>
    <mergeCell ref="B43:D43"/>
    <mergeCell ref="B53:D53"/>
    <mergeCell ref="A2:P2"/>
    <mergeCell ref="F7:F10"/>
    <mergeCell ref="F11:F15"/>
    <mergeCell ref="E16:E18"/>
    <mergeCell ref="B3:B6"/>
    <mergeCell ref="P3:P6"/>
    <mergeCell ref="C3:D3"/>
    <mergeCell ref="G3:G6"/>
    <mergeCell ref="H3:I3"/>
    <mergeCell ref="J3:O3"/>
    <mergeCell ref="D4:D6"/>
    <mergeCell ref="H4:H6"/>
  </mergeCells>
  <phoneticPr fontId="2" type="noConversion"/>
  <pageMargins left="0.66" right="0.48" top="0.53" bottom="0.5" header="0.5" footer="0.5"/>
  <pageSetup paperSize="9" scale="96" fitToHeight="0" orientation="portrait" r:id="rId1"/>
  <headerFooter alignWithMargins="0"/>
  <ignoredErrors>
    <ignoredError sqref="G43 G53:H53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时间分配</vt:lpstr>
      <vt:lpstr>专业名称</vt:lpstr>
    </vt:vector>
  </TitlesOfParts>
  <Company>sgsw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sgsw</dc:creator>
  <cp:lastModifiedBy>GSW</cp:lastModifiedBy>
  <cp:lastPrinted>2012-11-08T01:23:13Z</cp:lastPrinted>
  <dcterms:created xsi:type="dcterms:W3CDTF">2003-06-12T05:11:42Z</dcterms:created>
  <dcterms:modified xsi:type="dcterms:W3CDTF">2016-12-13T01:44:14Z</dcterms:modified>
</cp:coreProperties>
</file>